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salem/Desktop/"/>
    </mc:Choice>
  </mc:AlternateContent>
  <xr:revisionPtr revIDLastSave="0" documentId="8_{57D93E9A-DC4D-2844-A4F4-427245C10120}" xr6:coauthVersionLast="43" xr6:coauthVersionMax="43" xr10:uidLastSave="{00000000-0000-0000-0000-000000000000}"/>
  <bookViews>
    <workbookView xWindow="0" yWindow="0" windowWidth="25600" windowHeight="16000" xr2:uid="{07843C8F-8F2B-D042-A3C1-B35CC24C3EA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15" i="1"/>
  <c r="D24" i="1"/>
  <c r="D40" i="1"/>
  <c r="D60" i="1"/>
  <c r="D67" i="1"/>
  <c r="D57" i="1" s="1"/>
  <c r="D56" i="1"/>
  <c r="D55" i="1"/>
  <c r="D50" i="1" s="1"/>
  <c r="D11" i="1"/>
  <c r="C11" i="1"/>
  <c r="D68" i="1" l="1"/>
</calcChain>
</file>

<file path=xl/sharedStrings.xml><?xml version="1.0" encoding="utf-8"?>
<sst xmlns="http://schemas.openxmlformats.org/spreadsheetml/2006/main" count="70" uniqueCount="70">
  <si>
    <t>UNDERGRADUATE STUDENT GOVERNMENT</t>
  </si>
  <si>
    <t>AF5 1089</t>
  </si>
  <si>
    <t>Budget Line</t>
  </si>
  <si>
    <t>FY19 Budget</t>
  </si>
  <si>
    <t>UP</t>
  </si>
  <si>
    <t>USG - Policy</t>
  </si>
  <si>
    <t>Civic Engagement &amp; Education</t>
  </si>
  <si>
    <t>Government Affairs</t>
  </si>
  <si>
    <t>Sustainability Initatives</t>
  </si>
  <si>
    <t>University Affairs</t>
  </si>
  <si>
    <t>CF</t>
  </si>
  <si>
    <t>Carry Forward/One Time Funding</t>
  </si>
  <si>
    <t>Summer Appropriations</t>
  </si>
  <si>
    <t>Safety Escort</t>
  </si>
  <si>
    <t>AP</t>
  </si>
  <si>
    <t>Appropriations/Senate</t>
  </si>
  <si>
    <t>General Appropriations</t>
  </si>
  <si>
    <t>Travel Grants</t>
  </si>
  <si>
    <t>Devils in Disguise</t>
  </si>
  <si>
    <t>College Councils</t>
  </si>
  <si>
    <t>Student Organization Office - Engage</t>
  </si>
  <si>
    <t>College Council Development</t>
  </si>
  <si>
    <t>Senate Contigency</t>
  </si>
  <si>
    <t>OP</t>
  </si>
  <si>
    <t xml:space="preserve">Office of the President </t>
  </si>
  <si>
    <t>Internal Operations</t>
  </si>
  <si>
    <t>Office Operations - Office Supplies</t>
  </si>
  <si>
    <t>Banquet</t>
  </si>
  <si>
    <t>Training</t>
  </si>
  <si>
    <t>Pitchfork Awards</t>
  </si>
  <si>
    <t>Fall Welcome T-shirts</t>
  </si>
  <si>
    <t>Fall Welcome Concert</t>
  </si>
  <si>
    <t>Conferences</t>
  </si>
  <si>
    <t>Executive Contingency</t>
  </si>
  <si>
    <t>Assistant Election Commission</t>
  </si>
  <si>
    <t>Elections</t>
  </si>
  <si>
    <t>Public Relations</t>
  </si>
  <si>
    <t>Graduate Entry Exam Reimbursement</t>
  </si>
  <si>
    <t>College Signing Day</t>
  </si>
  <si>
    <t>SE</t>
  </si>
  <si>
    <t>USG - Services</t>
  </si>
  <si>
    <t>Safety Escort Service Maintenance/Operations</t>
  </si>
  <si>
    <t>Safety Escort Service Gas</t>
  </si>
  <si>
    <t>Bike Co-Op Operations</t>
  </si>
  <si>
    <t>Bike Co-Op Supplies</t>
  </si>
  <si>
    <t>Health &amp; Wellness Itiatives</t>
  </si>
  <si>
    <t>Spirit, Pride &amp; Tradition Initatives</t>
  </si>
  <si>
    <t>Collaborative Events</t>
  </si>
  <si>
    <t>SA</t>
  </si>
  <si>
    <t>Salaries/Fees</t>
  </si>
  <si>
    <t xml:space="preserve">Senate </t>
  </si>
  <si>
    <t>Bike Co-op Salaries</t>
  </si>
  <si>
    <t>SES Drivers</t>
  </si>
  <si>
    <t>Business Office Student Workers</t>
  </si>
  <si>
    <t>Risk Management</t>
  </si>
  <si>
    <t>Telecommunications Fee</t>
  </si>
  <si>
    <t>ERE 1.1% -- Calculated based on all wages</t>
  </si>
  <si>
    <t>Administrative Service Charge 8.5% -- Calculated based on AOOE</t>
  </si>
  <si>
    <t>TO</t>
  </si>
  <si>
    <t>Transfers Out  -- This will include GPSA Scholarships</t>
  </si>
  <si>
    <t>Sports Club Association</t>
  </si>
  <si>
    <t>PAB</t>
  </si>
  <si>
    <t>COP Childcare Initiative</t>
  </si>
  <si>
    <t>Council of Coalitions Heritage Month Fund</t>
  </si>
  <si>
    <t>ASUPD Annual Radio Fee</t>
  </si>
  <si>
    <t>Sub Total of AOOE</t>
  </si>
  <si>
    <t>Sub Total of PS</t>
  </si>
  <si>
    <t>TOTAL BUDGET/BALANCE</t>
  </si>
  <si>
    <t xml:space="preserve">Safety Escort Service - Samsara </t>
  </si>
  <si>
    <t>FY20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</si>
</sst>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3" fontId="0" fillId="0" borderId="0" xfId="0" applyNumberFormat="1"/>
    <xf numFmtId="0" fontId="3" fillId="0" borderId="1" xfId="0" applyFont="1" applyBorder="1"/>
    <xf numFmtId="164" fontId="3" fillId="3" borderId="1" xfId="0" applyNumberFormat="1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2" borderId="1" xfId="0" applyFont="1" applyFill="1" applyBorder="1"/>
    <xf numFmtId="0" fontId="4" fillId="0" borderId="1" xfId="0" applyFont="1" applyBorder="1"/>
    <xf numFmtId="164" fontId="4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164" fontId="3" fillId="2" borderId="1" xfId="0" applyNumberFormat="1" applyFont="1" applyFill="1" applyBorder="1"/>
    <xf numFmtId="0" fontId="4" fillId="2" borderId="1" xfId="0" applyFont="1" applyFill="1" applyBorder="1"/>
    <xf numFmtId="164" fontId="4" fillId="0" borderId="1" xfId="0" applyNumberFormat="1" applyFont="1" applyBorder="1" applyAlignment="1">
      <alignment horizontal="right"/>
    </xf>
    <xf numFmtId="0" fontId="4" fillId="4" borderId="1" xfId="0" applyFont="1" applyFill="1" applyBorder="1"/>
    <xf numFmtId="164" fontId="0" fillId="0" borderId="1" xfId="0" applyNumberFormat="1" applyBorder="1"/>
    <xf numFmtId="164" fontId="3" fillId="2" borderId="1" xfId="0" applyNumberFormat="1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2" xfId="0" applyFont="1" applyBorder="1"/>
    <xf numFmtId="0" fontId="3" fillId="0" borderId="3" xfId="0" applyFont="1" applyBorder="1"/>
    <xf numFmtId="0" fontId="3" fillId="4" borderId="2" xfId="0" applyFont="1" applyFill="1" applyBorder="1"/>
    <xf numFmtId="0" fontId="3" fillId="4" borderId="3" xfId="0" applyFont="1" applyFill="1" applyBorder="1"/>
    <xf numFmtId="0" fontId="0" fillId="0" borderId="2" xfId="0" applyBorder="1"/>
    <xf numFmtId="0" fontId="0" fillId="0" borderId="3" xfId="0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0" borderId="2" xfId="0" applyFont="1" applyBorder="1"/>
    <xf numFmtId="0" fontId="5" fillId="0" borderId="4" xfId="0" applyFont="1" applyBorder="1"/>
    <xf numFmtId="0" fontId="5" fillId="0" borderId="3" xfId="0" applyFont="1" applyBorder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29BCF-108B-B64A-B404-5B6D2916B4BB}">
  <dimension ref="A1:F68"/>
  <sheetViews>
    <sheetView tabSelected="1" workbookViewId="0">
      <selection activeCell="D79" sqref="D79"/>
    </sheetView>
  </sheetViews>
  <sheetFormatPr baseColWidth="10" defaultRowHeight="16" x14ac:dyDescent="0.2"/>
  <cols>
    <col min="1" max="1" width="5.33203125" customWidth="1"/>
    <col min="2" max="2" width="28.6640625" bestFit="1" customWidth="1"/>
    <col min="3" max="3" width="17.33203125" customWidth="1"/>
    <col min="4" max="4" width="18.33203125" customWidth="1"/>
  </cols>
  <sheetData>
    <row r="1" spans="1:5" ht="18" x14ac:dyDescent="0.2">
      <c r="A1" s="1" t="s">
        <v>0</v>
      </c>
      <c r="B1" s="1"/>
      <c r="C1" s="1"/>
      <c r="D1" s="1"/>
      <c r="E1" s="1"/>
    </row>
    <row r="2" spans="1:5" ht="23" x14ac:dyDescent="0.25">
      <c r="A2" s="2" t="s">
        <v>1</v>
      </c>
      <c r="B2" s="2"/>
      <c r="C2" s="2"/>
      <c r="D2" s="2"/>
      <c r="E2" s="2"/>
    </row>
    <row r="3" spans="1:5" x14ac:dyDescent="0.2">
      <c r="A3" s="41"/>
      <c r="B3" s="42"/>
      <c r="C3" s="42"/>
      <c r="D3" s="43"/>
      <c r="E3" s="3"/>
    </row>
    <row r="4" spans="1:5" x14ac:dyDescent="0.2">
      <c r="A4" s="37"/>
      <c r="B4" s="38" t="s">
        <v>2</v>
      </c>
      <c r="C4" s="39"/>
      <c r="D4" s="40" t="s">
        <v>69</v>
      </c>
      <c r="E4" s="4"/>
    </row>
    <row r="5" spans="1:5" x14ac:dyDescent="0.2">
      <c r="A5" s="12" t="s">
        <v>4</v>
      </c>
      <c r="B5" s="23" t="s">
        <v>5</v>
      </c>
      <c r="C5" s="24"/>
      <c r="D5" s="13">
        <f>SUM(D6:D9)</f>
        <v>11321.91</v>
      </c>
      <c r="E5" s="5"/>
    </row>
    <row r="6" spans="1:5" x14ac:dyDescent="0.2">
      <c r="A6" s="14"/>
      <c r="B6" s="29" t="s">
        <v>6</v>
      </c>
      <c r="C6" s="30"/>
      <c r="D6" s="15">
        <v>4321.91</v>
      </c>
    </row>
    <row r="7" spans="1:5" x14ac:dyDescent="0.2">
      <c r="A7" s="14"/>
      <c r="B7" s="29" t="s">
        <v>7</v>
      </c>
      <c r="C7" s="30"/>
      <c r="D7" s="16">
        <v>2500</v>
      </c>
    </row>
    <row r="8" spans="1:5" x14ac:dyDescent="0.2">
      <c r="A8" s="14"/>
      <c r="B8" s="29" t="s">
        <v>8</v>
      </c>
      <c r="C8" s="30"/>
      <c r="D8" s="16">
        <v>1000</v>
      </c>
    </row>
    <row r="9" spans="1:5" x14ac:dyDescent="0.2">
      <c r="A9" s="14"/>
      <c r="B9" s="29" t="s">
        <v>9</v>
      </c>
      <c r="C9" s="30"/>
      <c r="D9" s="16">
        <v>3500</v>
      </c>
    </row>
    <row r="10" spans="1:5" x14ac:dyDescent="0.2">
      <c r="A10" s="11"/>
      <c r="B10" s="11"/>
      <c r="C10" s="22" t="s">
        <v>3</v>
      </c>
      <c r="D10" s="17"/>
    </row>
    <row r="11" spans="1:5" x14ac:dyDescent="0.2">
      <c r="A11" s="12" t="s">
        <v>10</v>
      </c>
      <c r="B11" s="12" t="s">
        <v>11</v>
      </c>
      <c r="C11" s="13">
        <f>SUM(C12:C14)</f>
        <v>73000</v>
      </c>
      <c r="D11" s="13">
        <f>SUM(D12:D14)</f>
        <v>0</v>
      </c>
    </row>
    <row r="12" spans="1:5" x14ac:dyDescent="0.2">
      <c r="A12" s="14"/>
      <c r="B12" s="14" t="s">
        <v>12</v>
      </c>
      <c r="C12" s="16">
        <v>50000</v>
      </c>
      <c r="D12" s="14"/>
    </row>
    <row r="13" spans="1:5" x14ac:dyDescent="0.2">
      <c r="A13" s="14"/>
      <c r="B13" s="14" t="s">
        <v>13</v>
      </c>
      <c r="C13" s="16">
        <v>23000</v>
      </c>
      <c r="D13" s="14"/>
    </row>
    <row r="14" spans="1:5" x14ac:dyDescent="0.2">
      <c r="A14" s="11"/>
      <c r="B14" s="31"/>
      <c r="C14" s="32"/>
      <c r="D14" s="17"/>
    </row>
    <row r="15" spans="1:5" x14ac:dyDescent="0.2">
      <c r="A15" s="12" t="s">
        <v>14</v>
      </c>
      <c r="B15" s="23" t="s">
        <v>15</v>
      </c>
      <c r="C15" s="24"/>
      <c r="D15" s="13">
        <f>SUM(D16:D22)</f>
        <v>694000</v>
      </c>
    </row>
    <row r="16" spans="1:5" x14ac:dyDescent="0.2">
      <c r="A16" s="14"/>
      <c r="B16" s="29" t="s">
        <v>16</v>
      </c>
      <c r="C16" s="30"/>
      <c r="D16" s="16">
        <v>500000</v>
      </c>
    </row>
    <row r="17" spans="1:4" x14ac:dyDescent="0.2">
      <c r="A17" s="14"/>
      <c r="B17" s="29" t="s">
        <v>17</v>
      </c>
      <c r="C17" s="30"/>
      <c r="D17" s="16">
        <v>80000</v>
      </c>
    </row>
    <row r="18" spans="1:4" x14ac:dyDescent="0.2">
      <c r="A18" s="14"/>
      <c r="B18" s="29" t="s">
        <v>18</v>
      </c>
      <c r="C18" s="30"/>
      <c r="D18" s="16">
        <v>20000</v>
      </c>
    </row>
    <row r="19" spans="1:4" x14ac:dyDescent="0.2">
      <c r="A19" s="14"/>
      <c r="B19" s="29" t="s">
        <v>19</v>
      </c>
      <c r="C19" s="30"/>
      <c r="D19" s="16">
        <v>55000</v>
      </c>
    </row>
    <row r="20" spans="1:4" x14ac:dyDescent="0.2">
      <c r="A20" s="14"/>
      <c r="B20" s="29" t="s">
        <v>21</v>
      </c>
      <c r="C20" s="30"/>
      <c r="D20" s="16">
        <v>2500</v>
      </c>
    </row>
    <row r="21" spans="1:4" x14ac:dyDescent="0.2">
      <c r="A21" s="14"/>
      <c r="B21" s="29" t="s">
        <v>20</v>
      </c>
      <c r="C21" s="30"/>
      <c r="D21" s="16">
        <v>33500</v>
      </c>
    </row>
    <row r="22" spans="1:4" x14ac:dyDescent="0.2">
      <c r="A22" s="14"/>
      <c r="B22" s="29" t="s">
        <v>22</v>
      </c>
      <c r="C22" s="30"/>
      <c r="D22" s="16">
        <v>3000</v>
      </c>
    </row>
    <row r="23" spans="1:4" x14ac:dyDescent="0.2">
      <c r="A23" s="18"/>
      <c r="B23" s="31"/>
      <c r="C23" s="32"/>
      <c r="D23" s="17"/>
    </row>
    <row r="24" spans="1:4" x14ac:dyDescent="0.2">
      <c r="A24" s="12" t="s">
        <v>23</v>
      </c>
      <c r="B24" s="23" t="s">
        <v>24</v>
      </c>
      <c r="C24" s="24"/>
      <c r="D24" s="19">
        <f>SUM(D25:D38)</f>
        <v>406750</v>
      </c>
    </row>
    <row r="25" spans="1:4" x14ac:dyDescent="0.2">
      <c r="A25" s="14"/>
      <c r="B25" s="29" t="s">
        <v>25</v>
      </c>
      <c r="C25" s="30"/>
      <c r="D25" s="16">
        <v>2000</v>
      </c>
    </row>
    <row r="26" spans="1:4" x14ac:dyDescent="0.2">
      <c r="A26" s="14"/>
      <c r="B26" s="29" t="s">
        <v>26</v>
      </c>
      <c r="C26" s="30"/>
      <c r="D26" s="16">
        <v>1500</v>
      </c>
    </row>
    <row r="27" spans="1:4" x14ac:dyDescent="0.2">
      <c r="A27" s="14"/>
      <c r="B27" s="29" t="s">
        <v>27</v>
      </c>
      <c r="C27" s="30"/>
      <c r="D27" s="16">
        <v>2500</v>
      </c>
    </row>
    <row r="28" spans="1:4" x14ac:dyDescent="0.2">
      <c r="A28" s="14"/>
      <c r="B28" s="29" t="s">
        <v>28</v>
      </c>
      <c r="C28" s="30"/>
      <c r="D28" s="16">
        <v>3000</v>
      </c>
    </row>
    <row r="29" spans="1:4" x14ac:dyDescent="0.2">
      <c r="A29" s="14"/>
      <c r="B29" s="29" t="s">
        <v>29</v>
      </c>
      <c r="C29" s="30"/>
      <c r="D29" s="16">
        <v>5000</v>
      </c>
    </row>
    <row r="30" spans="1:4" x14ac:dyDescent="0.2">
      <c r="A30" s="14"/>
      <c r="B30" s="29" t="s">
        <v>30</v>
      </c>
      <c r="C30" s="30"/>
      <c r="D30" s="16">
        <v>40000</v>
      </c>
    </row>
    <row r="31" spans="1:4" x14ac:dyDescent="0.2">
      <c r="A31" s="14"/>
      <c r="B31" s="29" t="s">
        <v>31</v>
      </c>
      <c r="C31" s="30"/>
      <c r="D31" s="16">
        <v>230000</v>
      </c>
    </row>
    <row r="32" spans="1:4" x14ac:dyDescent="0.2">
      <c r="A32" s="14"/>
      <c r="B32" s="29" t="s">
        <v>32</v>
      </c>
      <c r="C32" s="30"/>
      <c r="D32" s="16">
        <v>4000</v>
      </c>
    </row>
    <row r="33" spans="1:6" x14ac:dyDescent="0.2">
      <c r="A33" s="14"/>
      <c r="B33" s="29" t="s">
        <v>33</v>
      </c>
      <c r="C33" s="30"/>
      <c r="D33" s="16">
        <v>15000</v>
      </c>
    </row>
    <row r="34" spans="1:6" x14ac:dyDescent="0.2">
      <c r="A34" s="14"/>
      <c r="B34" s="29" t="s">
        <v>34</v>
      </c>
      <c r="C34" s="30"/>
      <c r="D34" s="16">
        <v>750</v>
      </c>
    </row>
    <row r="35" spans="1:6" x14ac:dyDescent="0.2">
      <c r="A35" s="14"/>
      <c r="B35" s="29" t="s">
        <v>35</v>
      </c>
      <c r="C35" s="30"/>
      <c r="D35" s="16">
        <v>500</v>
      </c>
    </row>
    <row r="36" spans="1:6" x14ac:dyDescent="0.2">
      <c r="A36" s="14"/>
      <c r="B36" s="29" t="s">
        <v>36</v>
      </c>
      <c r="C36" s="30"/>
      <c r="D36" s="16">
        <v>45000</v>
      </c>
    </row>
    <row r="37" spans="1:6" x14ac:dyDescent="0.2">
      <c r="A37" s="14"/>
      <c r="B37" s="29" t="s">
        <v>37</v>
      </c>
      <c r="C37" s="30"/>
      <c r="D37" s="16">
        <v>7500</v>
      </c>
    </row>
    <row r="38" spans="1:6" x14ac:dyDescent="0.2">
      <c r="A38" s="14"/>
      <c r="B38" s="29" t="s">
        <v>38</v>
      </c>
      <c r="C38" s="30"/>
      <c r="D38" s="16">
        <v>50000</v>
      </c>
    </row>
    <row r="39" spans="1:6" x14ac:dyDescent="0.2">
      <c r="A39" s="18"/>
      <c r="B39" s="31"/>
      <c r="C39" s="32"/>
      <c r="D39" s="17"/>
    </row>
    <row r="40" spans="1:6" x14ac:dyDescent="0.2">
      <c r="A40" s="12" t="s">
        <v>39</v>
      </c>
      <c r="B40" s="23" t="s">
        <v>40</v>
      </c>
      <c r="C40" s="24"/>
      <c r="D40" s="13">
        <f>SUM(D41:D48)</f>
        <v>60983</v>
      </c>
    </row>
    <row r="41" spans="1:6" x14ac:dyDescent="0.2">
      <c r="A41" s="14"/>
      <c r="B41" s="29" t="s">
        <v>41</v>
      </c>
      <c r="C41" s="30"/>
      <c r="D41" s="16">
        <v>16340</v>
      </c>
    </row>
    <row r="42" spans="1:6" x14ac:dyDescent="0.2">
      <c r="A42" s="14"/>
      <c r="B42" s="29" t="s">
        <v>42</v>
      </c>
      <c r="C42" s="30"/>
      <c r="D42" s="16">
        <v>4000</v>
      </c>
    </row>
    <row r="43" spans="1:6" x14ac:dyDescent="0.2">
      <c r="A43" s="14"/>
      <c r="B43" s="29" t="s">
        <v>43</v>
      </c>
      <c r="C43" s="30"/>
      <c r="D43" s="16">
        <v>2643</v>
      </c>
    </row>
    <row r="44" spans="1:6" x14ac:dyDescent="0.2">
      <c r="A44" s="14"/>
      <c r="B44" s="29" t="s">
        <v>44</v>
      </c>
      <c r="C44" s="30"/>
      <c r="D44" s="16">
        <v>14000</v>
      </c>
      <c r="F44" s="6"/>
    </row>
    <row r="45" spans="1:6" x14ac:dyDescent="0.2">
      <c r="A45" s="14"/>
      <c r="B45" s="29" t="s">
        <v>45</v>
      </c>
      <c r="C45" s="30"/>
      <c r="D45" s="16">
        <v>3000</v>
      </c>
    </row>
    <row r="46" spans="1:6" x14ac:dyDescent="0.2">
      <c r="A46" s="14"/>
      <c r="B46" s="29" t="s">
        <v>46</v>
      </c>
      <c r="C46" s="30"/>
      <c r="D46" s="16">
        <v>4000</v>
      </c>
    </row>
    <row r="47" spans="1:6" x14ac:dyDescent="0.2">
      <c r="A47" s="14"/>
      <c r="B47" s="29" t="s">
        <v>47</v>
      </c>
      <c r="C47" s="30"/>
      <c r="D47" s="16">
        <v>14000</v>
      </c>
    </row>
    <row r="48" spans="1:6" x14ac:dyDescent="0.2">
      <c r="A48" s="14"/>
      <c r="B48" s="29" t="s">
        <v>68</v>
      </c>
      <c r="C48" s="30"/>
      <c r="D48" s="16">
        <v>3000</v>
      </c>
    </row>
    <row r="49" spans="1:4" x14ac:dyDescent="0.2">
      <c r="A49" s="11"/>
      <c r="B49" s="31"/>
      <c r="C49" s="32"/>
      <c r="D49" s="17"/>
    </row>
    <row r="50" spans="1:4" x14ac:dyDescent="0.2">
      <c r="A50" s="12" t="s">
        <v>48</v>
      </c>
      <c r="B50" s="23" t="s">
        <v>49</v>
      </c>
      <c r="C50" s="24"/>
      <c r="D50" s="13">
        <f>SUM(D51:D58)</f>
        <v>349258.08999999997</v>
      </c>
    </row>
    <row r="51" spans="1:4" x14ac:dyDescent="0.2">
      <c r="A51" s="12"/>
      <c r="B51" s="25" t="s">
        <v>50</v>
      </c>
      <c r="C51" s="26"/>
      <c r="D51" s="8">
        <v>45400</v>
      </c>
    </row>
    <row r="52" spans="1:4" x14ac:dyDescent="0.2">
      <c r="A52" s="12"/>
      <c r="B52" s="25" t="s">
        <v>51</v>
      </c>
      <c r="C52" s="26"/>
      <c r="D52" s="8">
        <v>34440</v>
      </c>
    </row>
    <row r="53" spans="1:4" x14ac:dyDescent="0.2">
      <c r="A53" s="12"/>
      <c r="B53" s="25" t="s">
        <v>52</v>
      </c>
      <c r="C53" s="26"/>
      <c r="D53" s="8">
        <v>134670</v>
      </c>
    </row>
    <row r="54" spans="1:4" x14ac:dyDescent="0.2">
      <c r="A54" s="12"/>
      <c r="B54" s="25" t="s">
        <v>53</v>
      </c>
      <c r="C54" s="26"/>
      <c r="D54" s="8">
        <v>25000</v>
      </c>
    </row>
    <row r="55" spans="1:4" x14ac:dyDescent="0.2">
      <c r="A55" s="9"/>
      <c r="B55" s="27" t="s">
        <v>54</v>
      </c>
      <c r="C55" s="28"/>
      <c r="D55" s="10">
        <f>SUM((D67*0.012))</f>
        <v>2874.12</v>
      </c>
    </row>
    <row r="56" spans="1:4" x14ac:dyDescent="0.2">
      <c r="A56" s="9"/>
      <c r="B56" s="27" t="s">
        <v>55</v>
      </c>
      <c r="C56" s="28"/>
      <c r="D56" s="10">
        <f>SUM((D67*0.016))</f>
        <v>3832.16</v>
      </c>
    </row>
    <row r="57" spans="1:4" x14ac:dyDescent="0.2">
      <c r="A57" s="9"/>
      <c r="B57" s="27" t="s">
        <v>56</v>
      </c>
      <c r="C57" s="28"/>
      <c r="D57" s="10">
        <f>SUM(D67*1.1%)</f>
        <v>2634.61</v>
      </c>
    </row>
    <row r="58" spans="1:4" x14ac:dyDescent="0.2">
      <c r="A58" s="9"/>
      <c r="B58" s="27" t="s">
        <v>57</v>
      </c>
      <c r="C58" s="28"/>
      <c r="D58" s="10">
        <v>100407.2</v>
      </c>
    </row>
    <row r="59" spans="1:4" x14ac:dyDescent="0.2">
      <c r="A59" s="11"/>
      <c r="B59" s="33"/>
      <c r="C59" s="34"/>
      <c r="D59" s="17"/>
    </row>
    <row r="60" spans="1:4" x14ac:dyDescent="0.2">
      <c r="A60" s="12" t="s">
        <v>58</v>
      </c>
      <c r="B60" s="23" t="s">
        <v>59</v>
      </c>
      <c r="C60" s="24"/>
      <c r="D60" s="13">
        <f>SUM(D61:D65)</f>
        <v>862670</v>
      </c>
    </row>
    <row r="61" spans="1:4" x14ac:dyDescent="0.2">
      <c r="A61" s="7"/>
      <c r="B61" s="25" t="s">
        <v>60</v>
      </c>
      <c r="C61" s="26"/>
      <c r="D61" s="8">
        <v>251000</v>
      </c>
    </row>
    <row r="62" spans="1:4" x14ac:dyDescent="0.2">
      <c r="A62" s="7"/>
      <c r="B62" s="25" t="s">
        <v>61</v>
      </c>
      <c r="C62" s="26"/>
      <c r="D62" s="8">
        <v>507770</v>
      </c>
    </row>
    <row r="63" spans="1:4" x14ac:dyDescent="0.2">
      <c r="A63" s="7"/>
      <c r="B63" s="25" t="s">
        <v>62</v>
      </c>
      <c r="C63" s="26"/>
      <c r="D63" s="8">
        <v>30000</v>
      </c>
    </row>
    <row r="64" spans="1:4" x14ac:dyDescent="0.2">
      <c r="A64" s="7"/>
      <c r="B64" s="25" t="s">
        <v>63</v>
      </c>
      <c r="C64" s="26"/>
      <c r="D64" s="8">
        <v>70000</v>
      </c>
    </row>
    <row r="65" spans="1:4" x14ac:dyDescent="0.2">
      <c r="A65" s="7"/>
      <c r="B65" s="25" t="s">
        <v>64</v>
      </c>
      <c r="C65" s="26"/>
      <c r="D65" s="8">
        <v>3900</v>
      </c>
    </row>
    <row r="66" spans="1:4" x14ac:dyDescent="0.2">
      <c r="A66" s="20"/>
      <c r="B66" s="35" t="s">
        <v>65</v>
      </c>
      <c r="C66" s="36"/>
      <c r="D66" s="10">
        <v>1174554.9099999999</v>
      </c>
    </row>
    <row r="67" spans="1:4" x14ac:dyDescent="0.2">
      <c r="A67" s="9"/>
      <c r="B67" s="35" t="s">
        <v>66</v>
      </c>
      <c r="C67" s="36"/>
      <c r="D67" s="10">
        <f>SUM(D51:D54)</f>
        <v>239510</v>
      </c>
    </row>
    <row r="68" spans="1:4" x14ac:dyDescent="0.2">
      <c r="A68" s="14"/>
      <c r="B68" s="44" t="s">
        <v>67</v>
      </c>
      <c r="C68" s="45"/>
      <c r="D68" s="21">
        <f>SUM(D60,D50,D40,D24,D15,D5)</f>
        <v>2384983</v>
      </c>
    </row>
  </sheetData>
  <mergeCells count="64">
    <mergeCell ref="A3:D3"/>
    <mergeCell ref="B63:C63"/>
    <mergeCell ref="B64:C64"/>
    <mergeCell ref="B65:C65"/>
    <mergeCell ref="B66:C66"/>
    <mergeCell ref="B67:C67"/>
    <mergeCell ref="B68:C68"/>
    <mergeCell ref="B4:C4"/>
    <mergeCell ref="B49:C49"/>
    <mergeCell ref="B59:C59"/>
    <mergeCell ref="B60:C60"/>
    <mergeCell ref="B61:C61"/>
    <mergeCell ref="B62:C62"/>
    <mergeCell ref="B39:C39"/>
    <mergeCell ref="B23:C23"/>
    <mergeCell ref="B14:C14"/>
    <mergeCell ref="B20:C20"/>
    <mergeCell ref="B21:C21"/>
    <mergeCell ref="B22:C22"/>
    <mergeCell ref="B5:C5"/>
    <mergeCell ref="B6:C6"/>
    <mergeCell ref="B7:C7"/>
    <mergeCell ref="B8:C8"/>
    <mergeCell ref="B9:C9"/>
    <mergeCell ref="B34:C34"/>
    <mergeCell ref="B35:C35"/>
    <mergeCell ref="B36:C36"/>
    <mergeCell ref="B37:C37"/>
    <mergeCell ref="B38:C38"/>
    <mergeCell ref="B15:C15"/>
    <mergeCell ref="B16:C16"/>
    <mergeCell ref="B17:C17"/>
    <mergeCell ref="B18:C18"/>
    <mergeCell ref="B19:C19"/>
    <mergeCell ref="B28:C28"/>
    <mergeCell ref="B29:C29"/>
    <mergeCell ref="B30:C30"/>
    <mergeCell ref="B31:C31"/>
    <mergeCell ref="B32:C32"/>
    <mergeCell ref="B33:C33"/>
    <mergeCell ref="B58:C58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2:C52"/>
    <mergeCell ref="B53:C53"/>
    <mergeCell ref="B54:C54"/>
    <mergeCell ref="B55:C55"/>
    <mergeCell ref="B56:C56"/>
    <mergeCell ref="B57:C57"/>
    <mergeCell ref="A1:E1"/>
    <mergeCell ref="A2:E2"/>
    <mergeCell ref="B50:C50"/>
    <mergeCell ref="B51:C51"/>
    <mergeCell ref="B24:C24"/>
    <mergeCell ref="B25:C25"/>
    <mergeCell ref="B26:C26"/>
    <mergeCell ref="B27:C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2019-08-23T21:52:48Z</dcterms:created>
  <dcterms:modified xsi:type="dcterms:W3CDTF">2019-08-27T04:58:57Z</dcterms:modified>
</cp:coreProperties>
</file>